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19140" windowHeight="106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<sst xmlns="http://schemas.openxmlformats.org/spreadsheetml/2006/main" count="22" uniqueCount="21">
  <si>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width of cut</t>
  </si>
  <si>
    <t>deptch of cut</t>
  </si>
  <si>
    <t>feed (ipm)</t>
  </si>
  <si>
    <t>MMR</t>
  </si>
  <si>
    <t>K</t>
  </si>
  <si>
    <t>E</t>
  </si>
  <si>
    <t>HP</t>
  </si>
  <si>
    <t>HPC</t>
  </si>
  <si>
    <t>Watts</t>
  </si>
  <si>
    <t>https://www.mmsonline.com/articles/a-new-milling-101-milling-forces-and-formulas</t>
  </si>
  <si>
    <t>Amps</t>
  </si>
  <si>
    <t>https://www.amazon.com/MYSWEETY-Cooled-Spindle-Machine-Inverter/dp/B06Y42QL2R/ref=sr_1_4?keywords=spindle&amp;qid=1554350319&amp;s=gateway&amp;sr=8-4</t>
  </si>
  <si>
    <t>https://littlemachineshop.com/mobile/speeds_feeds.php</t>
  </si>
  <si>
    <t>RPM</t>
  </si>
  <si>
    <t>diameter</t>
  </si>
  <si>
    <t>SFM</t>
  </si>
  <si>
    <t>Feed Rate</t>
  </si>
  <si>
    <t>Teeth</t>
  </si>
  <si>
    <t>Torque (once inches)</t>
  </si>
  <si>
    <t>Stepper size</t>
  </si>
  <si>
    <t>Chip load (Inches per Tooth)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</si>
</sst>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msonline.com/articles/a-new-milling-101-milling-forces-and-formulas" TargetMode="External" /><Relationship Id="rId2" Type="http://schemas.openxmlformats.org/officeDocument/2006/relationships/hyperlink" Target="https://www.amazon.com/MYSWEETY-Cooled-Spindle-Machine-Inverter/dp/B06Y42QL2R/ref=sr_1_4?keywords=spindle&amp;qid=1554350319&amp;s=gateway&amp;sr=8-4" TargetMode="External" /><Relationship Id="rId3" Type="http://schemas.openxmlformats.org/officeDocument/2006/relationships/hyperlink" Target="https://littlemachineshop.com/mobile/speeds_feeds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0">
      <selection activeCell="E33" sqref="E33"/>
    </sheetView>
  </sheetViews>
  <sheetFormatPr defaultColWidth="9.140625" defaultRowHeight="12.75"/>
  <cols>
    <col min="1" max="1" width="18.421875" style="0" customWidth="1"/>
    <col min="2" max="2" width="14.00390625" style="0" customWidth="1"/>
    <col min="3" max="3" width="14.710937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8" ht="12.75">
      <c r="A2" s="1">
        <v>0.125</v>
      </c>
      <c r="B2" s="1">
        <v>0.0782</v>
      </c>
      <c r="C2" s="1">
        <v>12</v>
      </c>
      <c r="H2" s="1">
        <f>(C2*25.4)/60</f>
        <v>5.079999999999999</v>
      </c>
    </row>
    <row r="3" spans="1:3" ht="12.75">
      <c r="A3" s="1"/>
      <c r="B3" s="1"/>
      <c r="C3" s="1"/>
    </row>
    <row r="4" spans="1:3" ht="12.75">
      <c r="A4" s="1" t="s">
        <v>3</v>
      </c>
      <c r="B4" s="1" t="s">
        <v>4</v>
      </c>
      <c r="C4" s="1" t="s">
        <v>5</v>
      </c>
    </row>
    <row r="5" spans="1:3" ht="12.75">
      <c r="A5" s="1">
        <f>A2*B2*C2</f>
        <v>0.11730000000000002</v>
      </c>
      <c r="B5" s="1">
        <v>1.25</v>
      </c>
      <c r="C5" s="1">
        <v>0.8</v>
      </c>
    </row>
    <row r="6" spans="1:3" ht="12.75">
      <c r="A6" s="1"/>
      <c r="B6" s="1"/>
      <c r="C6" s="1"/>
    </row>
    <row r="7" spans="1:3" ht="12.75">
      <c r="A7" s="1"/>
      <c r="B7" s="1"/>
      <c r="C7" s="1"/>
    </row>
    <row r="8" spans="1:4" ht="12.75">
      <c r="A8" s="1" t="s">
        <v>7</v>
      </c>
      <c r="B8" s="1" t="s">
        <v>6</v>
      </c>
      <c r="C8" s="1" t="s">
        <v>8</v>
      </c>
      <c r="D8" s="1" t="s">
        <v>10</v>
      </c>
    </row>
    <row r="9" spans="1:4" ht="12.75">
      <c r="A9" s="1">
        <f>A5/B5</f>
        <v>0.09384</v>
      </c>
      <c r="B9" s="1">
        <f>A9/C5</f>
        <v>0.1173</v>
      </c>
      <c r="C9" s="1">
        <f>B9/0.0013422</f>
        <v>87.39383102369244</v>
      </c>
      <c r="D9">
        <f>C9/120</f>
        <v>0.7282819251974371</v>
      </c>
    </row>
    <row r="11" ht="12.75">
      <c r="A11" s="2" t="s">
        <v>9</v>
      </c>
    </row>
    <row r="13" spans="1:2" ht="12.75">
      <c r="A13" t="s">
        <v>18</v>
      </c>
      <c r="B13" t="s">
        <v>19</v>
      </c>
    </row>
    <row r="14" spans="1:2" ht="12.75">
      <c r="A14" s="1">
        <f>(B9*5252)/A28*192</f>
        <v>19.352657591623036</v>
      </c>
      <c r="B14">
        <f>A14*0.3</f>
        <v>5.805797277486911</v>
      </c>
    </row>
    <row r="20" ht="12.75">
      <c r="A20" s="2" t="s">
        <v>11</v>
      </c>
    </row>
    <row r="22" ht="12.75">
      <c r="A22" s="2" t="s">
        <v>12</v>
      </c>
    </row>
    <row r="24" spans="1:2" ht="12.75">
      <c r="A24" t="s">
        <v>15</v>
      </c>
      <c r="B24" t="s">
        <v>14</v>
      </c>
    </row>
    <row r="25" spans="1:2" ht="12.75">
      <c r="A25">
        <v>200</v>
      </c>
      <c r="B25" s="1">
        <f>A2</f>
        <v>0.125</v>
      </c>
    </row>
    <row r="27" ht="12.75">
      <c r="A27" t="s">
        <v>13</v>
      </c>
    </row>
    <row r="28" ht="12.75">
      <c r="A28">
        <f>(3.82*A25)/B25</f>
        <v>6112</v>
      </c>
    </row>
    <row r="31" spans="1:3" ht="12.75">
      <c r="A31" t="s">
        <v>13</v>
      </c>
      <c r="B31" t="s">
        <v>17</v>
      </c>
      <c r="C31" t="s">
        <v>20</v>
      </c>
    </row>
    <row r="32" spans="1:3" ht="12.75">
      <c r="A32">
        <f>A28</f>
        <v>6112</v>
      </c>
      <c r="B32">
        <v>4</v>
      </c>
      <c r="C32">
        <v>0.00038</v>
      </c>
    </row>
    <row r="33" ht="12.75">
      <c r="A33" t="s">
        <v>16</v>
      </c>
    </row>
    <row r="34" spans="1:3" ht="12.75">
      <c r="A34">
        <f>(A32*B32*C32)</f>
        <v>9.29024</v>
      </c>
      <c r="B34">
        <f>B32*C32*8000</f>
        <v>12.16</v>
      </c>
      <c r="C34">
        <f>(B34*25.4)/60</f>
        <v>5.147733333333333</v>
      </c>
    </row>
  </sheetData>
  <hyperlinks>
    <hyperlink ref="A11" r:id="rId1" display="https://www.mmsonline.com/articles/a-new-milling-101-milling-forces-and-formulas"/>
    <hyperlink ref="A20" r:id="rId2" display="https://www.amazon.com/MYSWEETY-Cooled-Spindle-Machine-Inverter/dp/B06Y42QL2R/ref=sr_1_4?keywords=spindle&amp;qid=1554350319&amp;s=gateway&amp;sr=8-4"/>
    <hyperlink ref="A22" r:id="rId3" display="https://littlemachineshop.com/mobile/speeds_feeds.php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Fisher</dc:creator>
  <cp:keywords/>
  <dc:description/>
  <cp:lastModifiedBy>David Fisher</cp:lastModifiedBy>
  <dcterms:created xsi:type="dcterms:W3CDTF">2019-04-04T03:13:47Z</dcterms:created>
  <dcterms:modified xsi:type="dcterms:W3CDTF">2019-05-21T01:11:50Z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